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<sst xmlns="http://schemas.openxmlformats.org/spreadsheetml/2006/main" count="100" uniqueCount="98">
  <si>
    <t>Код бюджетной классификации</t>
  </si>
  <si>
    <t>Наименование доходов</t>
  </si>
  <si>
    <t>Оценка исполнения за 2020 год</t>
  </si>
  <si>
    <t xml:space="preserve">                                        (рублей)</t>
  </si>
  <si>
    <t>Информация о доходах бюджета Партизанского городского округа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</si>
  <si>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</si>
  <si>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</si>
  <si>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</si>
  <si>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</si>
  <si>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</si>
  <si>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</si>
  <si>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</si>
  <si>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000 1 01 02000 01 0000 110</t>
  </si>
  <si>
    <t>000 1 03 02000 01 0000 110</t>
  </si>
  <si>
    <t>Акцизы по подакцизным товарам (продукции), производимые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</si>
  <si>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</si>
  <si>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</si>
  <si>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</si>
  <si>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</si>
  <si>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</si>
  <si>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</si>
  <si>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</si>
  <si>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</si>
  <si>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</si>
  <si>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</si>
  <si>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Налог на имущество физических лиц</t>
  </si>
  <si>
    <t>000 1 06 06000 00 0000 110</t>
  </si>
  <si>
    <t>000 1 06 01000 00 0000 110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</si>
  <si>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</si>
  <si>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</si>
  <si>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</si>
  <si>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</si>
  <si>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</si>
  <si>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</si>
  <si>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</si>
  <si>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</si>
  <si>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</si>
  <si>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</si>
  <si>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</si>
  <si>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</si>
  <si>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</si>
  <si>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</si>
  <si>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</si>
  <si>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2 02 10000 00 0000 150</t>
  </si>
  <si>
    <t>2 02 15001 00 0000 150</t>
  </si>
  <si>
    <t>2 02 20000 00 0000 150</t>
  </si>
  <si>
    <t>2 02 30000 00 0000 150</t>
  </si>
  <si>
    <t>2 02 40000 00 0000 150</t>
  </si>
  <si>
    <t>000 2 19 00000 00 00000 000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</si>
  <si>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</si>
  <si>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</si>
  <si>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</si>
  <si>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ВСЕГО ДОХОДОВ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</si>
  <si>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</si>
  <si>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</si>
  <si>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</si>
  <si>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</si>
  <si>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000 1 11 01000 00 0000 120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</si>
  <si>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</si>
  <si>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земельеых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</si>
  <si>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</si>
  <si>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000 1 11 05010 00 0000 120</t>
  </si>
  <si>
    <t>000 1 11 05030 00 0000 120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</si>
  <si>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</si>
  <si>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</si>
  <si>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</si>
  <si>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</si>
  <si>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</si>
  <si>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</si>
  <si>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</si>
  <si>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</si>
  <si>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</si>
  <si>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</si>
  <si>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</si>
  <si>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</si>
  <si>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</si>
  <si>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</si>
  <si>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</si>
  <si>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</si>
  <si>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</si>
  <si>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</si>
  <si>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 xml:space="preserve">000 1 14 06000 00 0000 430 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</si>
  <si>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</si>
  <si>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</si>
  <si>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</si>
  <si>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000 1 17 00000 00 0000 000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</si>
  <si>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</si>
  <si>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</si>
  <si>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</si>
  <si>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</si>
  <si>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Прогноз 2021 год</t>
  </si>
  <si>
    <t>Прогноз 2022 год</t>
  </si>
  <si>
    <t>Прогноз 2023 год</t>
  </si>
  <si>
    <t>Сравнение 2021 с 2019</t>
  </si>
  <si>
    <t>Сравнение 2021 с 2020</t>
  </si>
  <si>
    <t>рублей</t>
  </si>
  <si>
    <t>%</t>
  </si>
  <si>
    <t>Факт  за 2019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</si>
</sst>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3" fontId="38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26.140625" style="0" customWidth="1"/>
    <col min="2" max="2" width="33.140625" style="0" customWidth="1"/>
    <col min="3" max="3" width="15.7109375" style="0" customWidth="1"/>
    <col min="4" max="4" width="16.28125" style="0" customWidth="1"/>
    <col min="5" max="9" width="15.421875" style="0" customWidth="1"/>
    <col min="10" max="10" width="14.421875" style="0" customWidth="1"/>
    <col min="11" max="11" width="14.57421875" style="0" customWidth="1"/>
  </cols>
  <sheetData>
    <row r="1" spans="1:11" ht="1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0:11" ht="15">
      <c r="J2" s="1" t="s">
        <v>3</v>
      </c>
      <c r="K2" s="1"/>
    </row>
    <row r="3" spans="1:11" ht="15">
      <c r="A3" s="11" t="s">
        <v>0</v>
      </c>
      <c r="B3" s="11" t="s">
        <v>1</v>
      </c>
      <c r="C3" s="14" t="s">
        <v>97</v>
      </c>
      <c r="D3" s="13" t="s">
        <v>2</v>
      </c>
      <c r="E3" s="19" t="s">
        <v>90</v>
      </c>
      <c r="F3" s="17" t="s">
        <v>93</v>
      </c>
      <c r="G3" s="18"/>
      <c r="H3" s="17" t="s">
        <v>94</v>
      </c>
      <c r="I3" s="18"/>
      <c r="J3" s="19" t="s">
        <v>91</v>
      </c>
      <c r="K3" s="22" t="s">
        <v>92</v>
      </c>
    </row>
    <row r="4" spans="1:11" ht="15">
      <c r="A4" s="11"/>
      <c r="B4" s="11"/>
      <c r="C4" s="15"/>
      <c r="D4" s="13"/>
      <c r="E4" s="20"/>
      <c r="F4" s="11" t="s">
        <v>95</v>
      </c>
      <c r="G4" s="11" t="s">
        <v>96</v>
      </c>
      <c r="H4" s="11" t="s">
        <v>95</v>
      </c>
      <c r="I4" s="11" t="s">
        <v>96</v>
      </c>
      <c r="J4" s="20"/>
      <c r="K4" s="23"/>
    </row>
    <row r="5" spans="1:11" ht="15">
      <c r="A5" s="11"/>
      <c r="B5" s="11"/>
      <c r="C5" s="16"/>
      <c r="D5" s="13"/>
      <c r="E5" s="21"/>
      <c r="F5" s="11"/>
      <c r="G5" s="11"/>
      <c r="H5" s="11"/>
      <c r="I5" s="11"/>
      <c r="J5" s="21"/>
      <c r="K5" s="24"/>
    </row>
    <row r="6" spans="1:11" ht="26.25">
      <c r="A6" s="6" t="s">
        <v>5</v>
      </c>
      <c r="B6" s="5" t="s">
        <v>6</v>
      </c>
      <c r="C6" s="7">
        <v>538223818.44</v>
      </c>
      <c r="D6" s="7">
        <v>575908753.41</v>
      </c>
      <c r="E6" s="7">
        <v>202000000</v>
      </c>
      <c r="F6" s="7">
        <f>E6-C6</f>
        <v>-336223818.44000006</v>
      </c>
      <c r="G6" s="7">
        <f>E6/C6*100</f>
        <v>37.53085483758064</v>
      </c>
      <c r="H6" s="7">
        <f>E6-D6</f>
        <v>-373908753.40999997</v>
      </c>
      <c r="I6" s="7">
        <f>E6/D6*100</f>
        <v>35.07500082329752</v>
      </c>
      <c r="J6" s="7">
        <f>J7+J9+J11+J16+J19+J21+J38</f>
        <v>194200000</v>
      </c>
      <c r="K6" s="7">
        <f>K7+K9+K11+K16+K19+K21+K38</f>
        <v>194700000</v>
      </c>
    </row>
    <row r="7" spans="1:11" ht="15">
      <c r="A7" s="4" t="s">
        <v>7</v>
      </c>
      <c r="B7" s="5" t="s">
        <v>8</v>
      </c>
      <c r="C7" s="7">
        <v>371671797.38</v>
      </c>
      <c r="D7" s="7">
        <v>436536000</v>
      </c>
      <c r="E7" s="7">
        <v>75500000</v>
      </c>
      <c r="F7" s="7">
        <f aca="true" t="shared" si="0" ref="F7:F48">E7-C7</f>
        <v>-296171797.38</v>
      </c>
      <c r="G7" s="7">
        <f aca="true" t="shared" si="1" ref="G7:G48">E7/C7*100</f>
        <v>20.31362092367967</v>
      </c>
      <c r="H7" s="7">
        <f aca="true" t="shared" si="2" ref="H7:H48">E7-D7</f>
        <v>-361036000</v>
      </c>
      <c r="I7" s="7">
        <f aca="true" t="shared" si="3" ref="I7:I48">E7/D7*100</f>
        <v>17.295251708908317</v>
      </c>
      <c r="J7" s="7">
        <v>77938000</v>
      </c>
      <c r="K7" s="7">
        <v>79938000</v>
      </c>
    </row>
    <row r="8" spans="1:11" ht="15">
      <c r="A8" s="2" t="s">
        <v>12</v>
      </c>
      <c r="B8" s="3" t="s">
        <v>9</v>
      </c>
      <c r="C8" s="8">
        <v>371671797.38</v>
      </c>
      <c r="D8" s="8">
        <v>436536000</v>
      </c>
      <c r="E8" s="8">
        <v>75500000</v>
      </c>
      <c r="F8" s="8">
        <f t="shared" si="0"/>
        <v>-296171797.38</v>
      </c>
      <c r="G8" s="8">
        <f t="shared" si="1"/>
        <v>20.31362092367967</v>
      </c>
      <c r="H8" s="8">
        <f t="shared" si="2"/>
        <v>-361036000</v>
      </c>
      <c r="I8" s="8">
        <f t="shared" si="3"/>
        <v>17.295251708908317</v>
      </c>
      <c r="J8" s="8">
        <v>77938000</v>
      </c>
      <c r="K8" s="8">
        <v>79938000</v>
      </c>
    </row>
    <row r="9" spans="1:11" ht="51.75">
      <c r="A9" s="4" t="s">
        <v>10</v>
      </c>
      <c r="B9" s="5" t="s">
        <v>11</v>
      </c>
      <c r="C9" s="7">
        <v>23368522.69</v>
      </c>
      <c r="D9" s="7">
        <v>21800000</v>
      </c>
      <c r="E9" s="7">
        <v>24000000</v>
      </c>
      <c r="F9" s="7">
        <f t="shared" si="0"/>
        <v>631477.3099999987</v>
      </c>
      <c r="G9" s="7">
        <f t="shared" si="1"/>
        <v>102.70225601496934</v>
      </c>
      <c r="H9" s="7">
        <f t="shared" si="2"/>
        <v>2200000</v>
      </c>
      <c r="I9" s="7">
        <f t="shared" si="3"/>
        <v>110.09174311926606</v>
      </c>
      <c r="J9" s="7">
        <v>25000000</v>
      </c>
      <c r="K9" s="7">
        <v>25000000</v>
      </c>
    </row>
    <row r="10" spans="1:11" ht="39">
      <c r="A10" s="2" t="s">
        <v>13</v>
      </c>
      <c r="B10" s="3" t="s">
        <v>14</v>
      </c>
      <c r="C10" s="8">
        <v>23368522.69</v>
      </c>
      <c r="D10" s="8">
        <v>21800000</v>
      </c>
      <c r="E10" s="8">
        <v>24000000</v>
      </c>
      <c r="F10" s="8">
        <f t="shared" si="0"/>
        <v>631477.3099999987</v>
      </c>
      <c r="G10" s="8">
        <f t="shared" si="1"/>
        <v>102.70225601496934</v>
      </c>
      <c r="H10" s="8">
        <f t="shared" si="2"/>
        <v>2200000</v>
      </c>
      <c r="I10" s="8">
        <f t="shared" si="3"/>
        <v>110.09174311926606</v>
      </c>
      <c r="J10" s="8">
        <v>25000000</v>
      </c>
      <c r="K10" s="8">
        <v>25000000</v>
      </c>
    </row>
    <row r="11" spans="1:11" ht="26.25">
      <c r="A11" s="4" t="s">
        <v>15</v>
      </c>
      <c r="B11" s="5" t="s">
        <v>16</v>
      </c>
      <c r="C11" s="7">
        <v>24599465.54</v>
      </c>
      <c r="D11" s="7">
        <v>22567700</v>
      </c>
      <c r="E11" s="7">
        <v>6505000</v>
      </c>
      <c r="F11" s="7">
        <f t="shared" si="0"/>
        <v>-18094465.54</v>
      </c>
      <c r="G11" s="7">
        <f t="shared" si="1"/>
        <v>26.443663946367185</v>
      </c>
      <c r="H11" s="7">
        <f t="shared" si="2"/>
        <v>-16062700</v>
      </c>
      <c r="I11" s="7">
        <f t="shared" si="3"/>
        <v>28.82438174913704</v>
      </c>
      <c r="J11" s="7">
        <f>J12+J13+J14+J15</f>
        <v>4030000</v>
      </c>
      <c r="K11" s="7">
        <f>K12+K13+K14+K15</f>
        <v>3930000</v>
      </c>
    </row>
    <row r="12" spans="1:11" ht="39">
      <c r="A12" s="2" t="s">
        <v>36</v>
      </c>
      <c r="B12" s="3" t="s">
        <v>37</v>
      </c>
      <c r="C12" s="8">
        <v>0</v>
      </c>
      <c r="D12" s="8">
        <v>0</v>
      </c>
      <c r="E12" s="8">
        <v>1145000</v>
      </c>
      <c r="F12" s="8">
        <f t="shared" si="0"/>
        <v>1145000</v>
      </c>
      <c r="G12" s="8"/>
      <c r="H12" s="8">
        <f t="shared" si="2"/>
        <v>1145000</v>
      </c>
      <c r="I12" s="8"/>
      <c r="J12" s="8">
        <v>1500000</v>
      </c>
      <c r="K12" s="8">
        <v>1500000</v>
      </c>
    </row>
    <row r="13" spans="1:11" ht="15">
      <c r="A13" s="2" t="s">
        <v>17</v>
      </c>
      <c r="B13" s="3" t="s">
        <v>18</v>
      </c>
      <c r="C13" s="8">
        <v>22799314.2</v>
      </c>
      <c r="D13" s="8">
        <v>19400000</v>
      </c>
      <c r="E13" s="8">
        <v>3030000</v>
      </c>
      <c r="F13" s="8">
        <f t="shared" si="0"/>
        <v>-19769314.2</v>
      </c>
      <c r="G13" s="8">
        <f t="shared" si="1"/>
        <v>13.28987342961395</v>
      </c>
      <c r="H13" s="8">
        <f t="shared" si="2"/>
        <v>-16370000</v>
      </c>
      <c r="I13" s="8">
        <f t="shared" si="3"/>
        <v>15.618556701030927</v>
      </c>
      <c r="J13" s="8">
        <v>200000</v>
      </c>
      <c r="K13" s="8">
        <v>100000</v>
      </c>
    </row>
    <row r="14" spans="1:11" ht="15">
      <c r="A14" s="2" t="s">
        <v>19</v>
      </c>
      <c r="B14" s="3" t="s">
        <v>20</v>
      </c>
      <c r="C14" s="8">
        <v>613295.32</v>
      </c>
      <c r="D14" s="8">
        <v>2267700</v>
      </c>
      <c r="E14" s="8">
        <v>1100000</v>
      </c>
      <c r="F14" s="8">
        <f t="shared" si="0"/>
        <v>486704.68000000005</v>
      </c>
      <c r="G14" s="8">
        <f t="shared" si="1"/>
        <v>179.35894244228052</v>
      </c>
      <c r="H14" s="8">
        <f t="shared" si="2"/>
        <v>-1167700</v>
      </c>
      <c r="I14" s="8">
        <f t="shared" si="3"/>
        <v>48.50729814349341</v>
      </c>
      <c r="J14" s="8">
        <v>1100000</v>
      </c>
      <c r="K14" s="8">
        <v>1100000</v>
      </c>
    </row>
    <row r="15" spans="1:11" ht="39">
      <c r="A15" s="2" t="s">
        <v>21</v>
      </c>
      <c r="B15" s="3" t="s">
        <v>22</v>
      </c>
      <c r="C15" s="8">
        <v>1186856.02</v>
      </c>
      <c r="D15" s="8">
        <v>900000</v>
      </c>
      <c r="E15" s="8">
        <v>1230000</v>
      </c>
      <c r="F15" s="8">
        <f t="shared" si="0"/>
        <v>43143.97999999998</v>
      </c>
      <c r="G15" s="8">
        <f t="shared" si="1"/>
        <v>103.63514860041742</v>
      </c>
      <c r="H15" s="8">
        <f t="shared" si="2"/>
        <v>330000</v>
      </c>
      <c r="I15" s="8">
        <f t="shared" si="3"/>
        <v>136.66666666666666</v>
      </c>
      <c r="J15" s="8">
        <v>1230000</v>
      </c>
      <c r="K15" s="8">
        <v>1230000</v>
      </c>
    </row>
    <row r="16" spans="1:11" ht="15">
      <c r="A16" s="4" t="s">
        <v>23</v>
      </c>
      <c r="B16" s="5" t="s">
        <v>24</v>
      </c>
      <c r="C16" s="7">
        <v>40962435.94</v>
      </c>
      <c r="D16" s="7">
        <v>37084177</v>
      </c>
      <c r="E16" s="7">
        <v>38000000</v>
      </c>
      <c r="F16" s="7">
        <f t="shared" si="0"/>
        <v>-2962435.9399999976</v>
      </c>
      <c r="G16" s="7">
        <f t="shared" si="1"/>
        <v>92.7679204812447</v>
      </c>
      <c r="H16" s="7">
        <f t="shared" si="2"/>
        <v>915823</v>
      </c>
      <c r="I16" s="7">
        <f t="shared" si="3"/>
        <v>102.46957887187304</v>
      </c>
      <c r="J16" s="7">
        <f>J17+J18</f>
        <v>38012000</v>
      </c>
      <c r="K16" s="7">
        <f>K17+K18</f>
        <v>38012000</v>
      </c>
    </row>
    <row r="17" spans="1:11" ht="15">
      <c r="A17" s="2" t="s">
        <v>27</v>
      </c>
      <c r="B17" s="3" t="s">
        <v>25</v>
      </c>
      <c r="C17" s="8">
        <v>17166412.92</v>
      </c>
      <c r="D17" s="8">
        <v>14100000</v>
      </c>
      <c r="E17" s="8">
        <v>13100000</v>
      </c>
      <c r="F17" s="8">
        <f t="shared" si="0"/>
        <v>-4066412.920000002</v>
      </c>
      <c r="G17" s="8">
        <f t="shared" si="1"/>
        <v>76.31180760389165</v>
      </c>
      <c r="H17" s="8">
        <f t="shared" si="2"/>
        <v>-1000000</v>
      </c>
      <c r="I17" s="8">
        <f t="shared" si="3"/>
        <v>92.90780141843972</v>
      </c>
      <c r="J17" s="8">
        <v>13100000</v>
      </c>
      <c r="K17" s="8">
        <v>13100000</v>
      </c>
    </row>
    <row r="18" spans="1:11" ht="15">
      <c r="A18" s="2" t="s">
        <v>26</v>
      </c>
      <c r="B18" s="3" t="s">
        <v>28</v>
      </c>
      <c r="C18" s="8">
        <v>23796023.02</v>
      </c>
      <c r="D18" s="8">
        <v>22984177</v>
      </c>
      <c r="E18" s="8">
        <v>24900000</v>
      </c>
      <c r="F18" s="8">
        <f t="shared" si="0"/>
        <v>1103976.9800000004</v>
      </c>
      <c r="G18" s="8">
        <f t="shared" si="1"/>
        <v>104.63933397220255</v>
      </c>
      <c r="H18" s="8">
        <f t="shared" si="2"/>
        <v>1915823</v>
      </c>
      <c r="I18" s="8">
        <f t="shared" si="3"/>
        <v>108.33539960991425</v>
      </c>
      <c r="J18" s="8">
        <v>24912000</v>
      </c>
      <c r="K18" s="8">
        <v>24912000</v>
      </c>
    </row>
    <row r="19" spans="1:11" ht="15">
      <c r="A19" s="4" t="s">
        <v>53</v>
      </c>
      <c r="B19" s="5" t="s">
        <v>54</v>
      </c>
      <c r="C19" s="7">
        <v>7999208.17</v>
      </c>
      <c r="D19" s="7">
        <v>8800000</v>
      </c>
      <c r="E19" s="7">
        <v>8500000</v>
      </c>
      <c r="F19" s="7">
        <f t="shared" si="0"/>
        <v>500791.8300000001</v>
      </c>
      <c r="G19" s="7">
        <f t="shared" si="1"/>
        <v>106.26051753319979</v>
      </c>
      <c r="H19" s="7">
        <f t="shared" si="2"/>
        <v>-300000</v>
      </c>
      <c r="I19" s="7">
        <f t="shared" si="3"/>
        <v>96.5909090909091</v>
      </c>
      <c r="J19" s="7">
        <v>8500000</v>
      </c>
      <c r="K19" s="7">
        <v>8500000</v>
      </c>
    </row>
    <row r="20" spans="1:11" ht="39">
      <c r="A20" s="2" t="s">
        <v>55</v>
      </c>
      <c r="B20" s="3" t="s">
        <v>56</v>
      </c>
      <c r="C20" s="8">
        <v>7999208.17</v>
      </c>
      <c r="D20" s="8">
        <v>8800000</v>
      </c>
      <c r="E20" s="8">
        <v>8500000</v>
      </c>
      <c r="F20" s="8">
        <f t="shared" si="0"/>
        <v>500791.8300000001</v>
      </c>
      <c r="G20" s="8">
        <f t="shared" si="1"/>
        <v>106.26051753319979</v>
      </c>
      <c r="H20" s="8">
        <f t="shared" si="2"/>
        <v>-300000</v>
      </c>
      <c r="I20" s="8">
        <f t="shared" si="3"/>
        <v>96.5909090909091</v>
      </c>
      <c r="J20" s="8">
        <v>8500000</v>
      </c>
      <c r="K20" s="8">
        <v>8500000</v>
      </c>
    </row>
    <row r="21" spans="1:11" ht="64.5">
      <c r="A21" s="4" t="s">
        <v>29</v>
      </c>
      <c r="B21" s="5" t="s">
        <v>30</v>
      </c>
      <c r="C21" s="7">
        <v>44991988.49</v>
      </c>
      <c r="D21" s="7">
        <v>38608680</v>
      </c>
      <c r="E21" s="7">
        <v>40865000</v>
      </c>
      <c r="F21" s="7">
        <f t="shared" si="0"/>
        <v>-4126988.490000002</v>
      </c>
      <c r="G21" s="7">
        <f t="shared" si="1"/>
        <v>90.82728141496285</v>
      </c>
      <c r="H21" s="7">
        <f t="shared" si="2"/>
        <v>2256320</v>
      </c>
      <c r="I21" s="7">
        <f t="shared" si="3"/>
        <v>105.84407444129144</v>
      </c>
      <c r="J21" s="7">
        <v>39720000</v>
      </c>
      <c r="K21" s="7">
        <v>38320000</v>
      </c>
    </row>
    <row r="22" spans="1:11" ht="115.5">
      <c r="A22" s="2" t="s">
        <v>57</v>
      </c>
      <c r="B22" s="3" t="s">
        <v>58</v>
      </c>
      <c r="C22" s="8">
        <v>188370</v>
      </c>
      <c r="D22" s="8">
        <v>134880</v>
      </c>
      <c r="E22" s="8">
        <v>135000</v>
      </c>
      <c r="F22" s="8">
        <f t="shared" si="0"/>
        <v>-53370</v>
      </c>
      <c r="G22" s="8">
        <f t="shared" si="1"/>
        <v>71.6674629718108</v>
      </c>
      <c r="H22" s="8">
        <f t="shared" si="2"/>
        <v>120</v>
      </c>
      <c r="I22" s="8">
        <f t="shared" si="3"/>
        <v>100.08896797153024</v>
      </c>
      <c r="J22" s="8">
        <v>0</v>
      </c>
      <c r="K22" s="8">
        <v>0</v>
      </c>
    </row>
    <row r="23" spans="1:11" ht="90">
      <c r="A23" s="2" t="s">
        <v>61</v>
      </c>
      <c r="B23" s="3" t="s">
        <v>59</v>
      </c>
      <c r="C23" s="8">
        <v>32959104.14</v>
      </c>
      <c r="D23" s="8">
        <v>27500000</v>
      </c>
      <c r="E23" s="8">
        <v>29300000</v>
      </c>
      <c r="F23" s="8">
        <f t="shared" si="0"/>
        <v>-3659104.1400000006</v>
      </c>
      <c r="G23" s="8">
        <f t="shared" si="1"/>
        <v>88.89804733630724</v>
      </c>
      <c r="H23" s="8">
        <f t="shared" si="2"/>
        <v>1800000</v>
      </c>
      <c r="I23" s="8">
        <f t="shared" si="3"/>
        <v>106.54545454545455</v>
      </c>
      <c r="J23" s="8">
        <v>29000000</v>
      </c>
      <c r="K23" s="8">
        <v>28000000</v>
      </c>
    </row>
    <row r="24" spans="1:11" ht="115.5">
      <c r="A24" s="2" t="s">
        <v>62</v>
      </c>
      <c r="B24" s="3" t="s">
        <v>60</v>
      </c>
      <c r="C24" s="8">
        <v>8472178.82</v>
      </c>
      <c r="D24" s="8">
        <v>8000000</v>
      </c>
      <c r="E24" s="8">
        <v>8200000</v>
      </c>
      <c r="F24" s="8">
        <f t="shared" si="0"/>
        <v>-272178.8200000003</v>
      </c>
      <c r="G24" s="8">
        <f t="shared" si="1"/>
        <v>96.78738107654814</v>
      </c>
      <c r="H24" s="8">
        <f t="shared" si="2"/>
        <v>200000</v>
      </c>
      <c r="I24" s="8">
        <f t="shared" si="3"/>
        <v>102.49999999999999</v>
      </c>
      <c r="J24" s="8">
        <v>8200000</v>
      </c>
      <c r="K24" s="8">
        <v>8200000</v>
      </c>
    </row>
    <row r="25" spans="1:11" ht="39">
      <c r="A25" s="2" t="s">
        <v>63</v>
      </c>
      <c r="B25" s="3" t="s">
        <v>64</v>
      </c>
      <c r="C25" s="8">
        <v>19500</v>
      </c>
      <c r="D25" s="8">
        <v>15800</v>
      </c>
      <c r="E25" s="8">
        <v>0</v>
      </c>
      <c r="F25" s="8">
        <f t="shared" si="0"/>
        <v>-19500</v>
      </c>
      <c r="G25" s="8">
        <f t="shared" si="1"/>
        <v>0</v>
      </c>
      <c r="H25" s="8">
        <f t="shared" si="2"/>
        <v>-15800</v>
      </c>
      <c r="I25" s="8">
        <f t="shared" si="3"/>
        <v>0</v>
      </c>
      <c r="J25" s="8">
        <v>0</v>
      </c>
      <c r="K25" s="8">
        <v>0</v>
      </c>
    </row>
    <row r="26" spans="1:11" ht="115.5">
      <c r="A26" s="2" t="s">
        <v>65</v>
      </c>
      <c r="B26" s="3" t="s">
        <v>66</v>
      </c>
      <c r="C26" s="8">
        <v>3352835.53</v>
      </c>
      <c r="D26" s="8">
        <v>2958000</v>
      </c>
      <c r="E26" s="8">
        <v>3230000</v>
      </c>
      <c r="F26" s="8">
        <f t="shared" si="0"/>
        <v>-122835.5299999998</v>
      </c>
      <c r="G26" s="8">
        <f t="shared" si="1"/>
        <v>96.33636875710394</v>
      </c>
      <c r="H26" s="8">
        <f t="shared" si="2"/>
        <v>272000</v>
      </c>
      <c r="I26" s="8">
        <f t="shared" si="3"/>
        <v>109.19540229885058</v>
      </c>
      <c r="J26" s="8">
        <v>2520000</v>
      </c>
      <c r="K26" s="8">
        <v>2120000</v>
      </c>
    </row>
    <row r="27" spans="1:11" ht="29.25" customHeight="1">
      <c r="A27" s="4" t="s">
        <v>67</v>
      </c>
      <c r="B27" s="5" t="s">
        <v>68</v>
      </c>
      <c r="C27" s="7">
        <v>2288358.17</v>
      </c>
      <c r="D27" s="7">
        <v>2900000</v>
      </c>
      <c r="E27" s="7">
        <v>3000000</v>
      </c>
      <c r="F27" s="7">
        <f t="shared" si="0"/>
        <v>711641.8300000001</v>
      </c>
      <c r="G27" s="7">
        <f t="shared" si="1"/>
        <v>131.09835861053168</v>
      </c>
      <c r="H27" s="7">
        <f t="shared" si="2"/>
        <v>100000</v>
      </c>
      <c r="I27" s="7">
        <f t="shared" si="3"/>
        <v>103.44827586206897</v>
      </c>
      <c r="J27" s="7">
        <v>3000000</v>
      </c>
      <c r="K27" s="7">
        <v>3000000</v>
      </c>
    </row>
    <row r="28" spans="1:11" ht="26.25">
      <c r="A28" s="2" t="s">
        <v>69</v>
      </c>
      <c r="B28" s="3" t="s">
        <v>70</v>
      </c>
      <c r="C28" s="8">
        <v>2288358.17</v>
      </c>
      <c r="D28" s="8">
        <v>2900000</v>
      </c>
      <c r="E28" s="8">
        <v>3000000</v>
      </c>
      <c r="F28" s="8">
        <f t="shared" si="0"/>
        <v>711641.8300000001</v>
      </c>
      <c r="G28" s="8">
        <f t="shared" si="1"/>
        <v>131.09835861053168</v>
      </c>
      <c r="H28" s="8">
        <f t="shared" si="2"/>
        <v>100000</v>
      </c>
      <c r="I28" s="8">
        <f t="shared" si="3"/>
        <v>103.44827586206897</v>
      </c>
      <c r="J28" s="8">
        <v>3000000</v>
      </c>
      <c r="K28" s="8">
        <v>3000000</v>
      </c>
    </row>
    <row r="29" spans="1:11" ht="51.75">
      <c r="A29" s="4" t="s">
        <v>71</v>
      </c>
      <c r="B29" s="5" t="s">
        <v>72</v>
      </c>
      <c r="C29" s="7">
        <v>5191597.98</v>
      </c>
      <c r="D29" s="7">
        <v>1102200</v>
      </c>
      <c r="E29" s="7">
        <v>800000</v>
      </c>
      <c r="F29" s="7">
        <f t="shared" si="0"/>
        <v>-4391597.98</v>
      </c>
      <c r="G29" s="7">
        <f t="shared" si="1"/>
        <v>15.409513661918789</v>
      </c>
      <c r="H29" s="7">
        <f t="shared" si="2"/>
        <v>-302200</v>
      </c>
      <c r="I29" s="7">
        <f t="shared" si="3"/>
        <v>72.58210851025223</v>
      </c>
      <c r="J29" s="7">
        <v>800000</v>
      </c>
      <c r="K29" s="7">
        <v>800000</v>
      </c>
    </row>
    <row r="30" spans="1:11" ht="26.25">
      <c r="A30" s="2" t="s">
        <v>73</v>
      </c>
      <c r="B30" s="3" t="s">
        <v>74</v>
      </c>
      <c r="C30" s="8">
        <v>0</v>
      </c>
      <c r="D30" s="8">
        <v>2200</v>
      </c>
      <c r="E30" s="8">
        <v>0</v>
      </c>
      <c r="F30" s="8">
        <f t="shared" si="0"/>
        <v>0</v>
      </c>
      <c r="G30" s="8"/>
      <c r="H30" s="8">
        <f t="shared" si="2"/>
        <v>-2200</v>
      </c>
      <c r="I30" s="8">
        <f t="shared" si="3"/>
        <v>0</v>
      </c>
      <c r="J30" s="8">
        <v>0</v>
      </c>
      <c r="K30" s="8">
        <v>0</v>
      </c>
    </row>
    <row r="31" spans="1:11" ht="26.25">
      <c r="A31" s="2" t="s">
        <v>75</v>
      </c>
      <c r="B31" s="3" t="s">
        <v>76</v>
      </c>
      <c r="C31" s="8">
        <v>5191597.98</v>
      </c>
      <c r="D31" s="8">
        <v>1100000</v>
      </c>
      <c r="E31" s="8">
        <v>800000</v>
      </c>
      <c r="F31" s="8">
        <f t="shared" si="0"/>
        <v>-4391597.98</v>
      </c>
      <c r="G31" s="8">
        <f t="shared" si="1"/>
        <v>15.409513661918789</v>
      </c>
      <c r="H31" s="8">
        <f t="shared" si="2"/>
        <v>-300000</v>
      </c>
      <c r="I31" s="8">
        <f t="shared" si="3"/>
        <v>72.72727272727273</v>
      </c>
      <c r="J31" s="8">
        <v>800000</v>
      </c>
      <c r="K31" s="8">
        <v>800000</v>
      </c>
    </row>
    <row r="32" spans="1:11" ht="39">
      <c r="A32" s="4" t="s">
        <v>77</v>
      </c>
      <c r="B32" s="5" t="s">
        <v>78</v>
      </c>
      <c r="C32" s="7">
        <v>4806677.29</v>
      </c>
      <c r="D32" s="7">
        <v>1210000</v>
      </c>
      <c r="E32" s="7">
        <v>2000000</v>
      </c>
      <c r="F32" s="7">
        <f t="shared" si="0"/>
        <v>-2806677.29</v>
      </c>
      <c r="G32" s="7">
        <f t="shared" si="1"/>
        <v>41.60878459972502</v>
      </c>
      <c r="H32" s="7">
        <f t="shared" si="2"/>
        <v>790000</v>
      </c>
      <c r="I32" s="7">
        <f t="shared" si="3"/>
        <v>165.28925619834712</v>
      </c>
      <c r="J32" s="7">
        <v>1500000</v>
      </c>
      <c r="K32" s="7">
        <v>1000000</v>
      </c>
    </row>
    <row r="33" spans="1:11" ht="102.75">
      <c r="A33" s="2" t="s">
        <v>80</v>
      </c>
      <c r="B33" s="3" t="s">
        <v>79</v>
      </c>
      <c r="C33" s="8">
        <v>1379872.8</v>
      </c>
      <c r="D33" s="8">
        <v>510000</v>
      </c>
      <c r="E33" s="8">
        <v>0</v>
      </c>
      <c r="F33" s="8">
        <f t="shared" si="0"/>
        <v>-1379872.8</v>
      </c>
      <c r="G33" s="8">
        <f t="shared" si="1"/>
        <v>0</v>
      </c>
      <c r="H33" s="8">
        <f t="shared" si="2"/>
        <v>-510000</v>
      </c>
      <c r="I33" s="8">
        <f t="shared" si="3"/>
        <v>0</v>
      </c>
      <c r="J33" s="8">
        <v>0</v>
      </c>
      <c r="K33" s="8">
        <v>0</v>
      </c>
    </row>
    <row r="34" spans="1:11" ht="51.75">
      <c r="A34" s="2" t="s">
        <v>81</v>
      </c>
      <c r="B34" s="3" t="s">
        <v>82</v>
      </c>
      <c r="C34" s="8">
        <v>3426804.49</v>
      </c>
      <c r="D34" s="8">
        <v>700000</v>
      </c>
      <c r="E34" s="8">
        <v>2000000</v>
      </c>
      <c r="F34" s="8">
        <f t="shared" si="0"/>
        <v>-1426804.4900000002</v>
      </c>
      <c r="G34" s="8">
        <f t="shared" si="1"/>
        <v>58.36341133077014</v>
      </c>
      <c r="H34" s="8">
        <f t="shared" si="2"/>
        <v>1300000</v>
      </c>
      <c r="I34" s="8">
        <f t="shared" si="3"/>
        <v>285.7142857142857</v>
      </c>
      <c r="J34" s="8">
        <v>1500000</v>
      </c>
      <c r="K34" s="8">
        <v>1000000</v>
      </c>
    </row>
    <row r="35" spans="1:11" ht="26.25">
      <c r="A35" s="4" t="s">
        <v>83</v>
      </c>
      <c r="B35" s="5" t="s">
        <v>84</v>
      </c>
      <c r="C35" s="7">
        <v>11191888.14</v>
      </c>
      <c r="D35" s="7">
        <v>4300000</v>
      </c>
      <c r="E35" s="7">
        <v>1830000</v>
      </c>
      <c r="F35" s="7">
        <f t="shared" si="0"/>
        <v>-9361888.14</v>
      </c>
      <c r="G35" s="7">
        <f t="shared" si="1"/>
        <v>16.35112839860817</v>
      </c>
      <c r="H35" s="7">
        <f t="shared" si="2"/>
        <v>-2470000</v>
      </c>
      <c r="I35" s="7">
        <f t="shared" si="3"/>
        <v>42.55813953488372</v>
      </c>
      <c r="J35" s="7">
        <v>2500000</v>
      </c>
      <c r="K35" s="7">
        <v>2500000</v>
      </c>
    </row>
    <row r="36" spans="1:11" ht="15">
      <c r="A36" s="4" t="s">
        <v>85</v>
      </c>
      <c r="B36" s="5" t="s">
        <v>31</v>
      </c>
      <c r="C36" s="7">
        <v>1151878.65</v>
      </c>
      <c r="D36" s="7">
        <v>999996.41</v>
      </c>
      <c r="E36" s="7">
        <v>1000000</v>
      </c>
      <c r="F36" s="7">
        <f t="shared" si="0"/>
        <v>-151878.6499999999</v>
      </c>
      <c r="G36" s="7">
        <f t="shared" si="1"/>
        <v>86.81470048950035</v>
      </c>
      <c r="H36" s="7">
        <f t="shared" si="2"/>
        <v>3.5899999999674037</v>
      </c>
      <c r="I36" s="7">
        <f t="shared" si="3"/>
        <v>100.00035900128881</v>
      </c>
      <c r="J36" s="7">
        <v>1000000</v>
      </c>
      <c r="K36" s="7">
        <v>1000000</v>
      </c>
    </row>
    <row r="37" spans="1:11" ht="15">
      <c r="A37" s="2" t="s">
        <v>86</v>
      </c>
      <c r="B37" s="3" t="s">
        <v>87</v>
      </c>
      <c r="C37" s="8">
        <v>-82321.88</v>
      </c>
      <c r="D37" s="8">
        <v>0</v>
      </c>
      <c r="E37" s="8">
        <v>0</v>
      </c>
      <c r="F37" s="8">
        <f t="shared" si="0"/>
        <v>82321.88</v>
      </c>
      <c r="G37" s="8">
        <f t="shared" si="1"/>
        <v>0</v>
      </c>
      <c r="H37" s="8">
        <f t="shared" si="2"/>
        <v>0</v>
      </c>
      <c r="I37" s="8"/>
      <c r="J37" s="8">
        <v>0</v>
      </c>
      <c r="K37" s="8">
        <v>0</v>
      </c>
    </row>
    <row r="38" spans="1:11" ht="15">
      <c r="A38" s="2" t="s">
        <v>88</v>
      </c>
      <c r="B38" s="3" t="s">
        <v>89</v>
      </c>
      <c r="C38" s="8">
        <v>1234200.53</v>
      </c>
      <c r="D38" s="8">
        <v>999996.41</v>
      </c>
      <c r="E38" s="8">
        <v>1000000</v>
      </c>
      <c r="F38" s="8">
        <f t="shared" si="0"/>
        <v>-234200.53000000003</v>
      </c>
      <c r="G38" s="8">
        <f t="shared" si="1"/>
        <v>81.02411040124898</v>
      </c>
      <c r="H38" s="8">
        <f t="shared" si="2"/>
        <v>3.5899999999674037</v>
      </c>
      <c r="I38" s="8">
        <f t="shared" si="3"/>
        <v>100.00035900128881</v>
      </c>
      <c r="J38" s="8">
        <v>1000000</v>
      </c>
      <c r="K38" s="8">
        <v>1000000</v>
      </c>
    </row>
    <row r="39" spans="1:11" ht="15">
      <c r="A39" s="9" t="s">
        <v>32</v>
      </c>
      <c r="B39" s="5" t="s">
        <v>33</v>
      </c>
      <c r="C39" s="7">
        <f>C40+C46</f>
        <v>570699230.4499999</v>
      </c>
      <c r="D39" s="7">
        <f>D40+D46</f>
        <v>801761557.45</v>
      </c>
      <c r="E39" s="7">
        <f>E40+E46</f>
        <v>874361296.5999999</v>
      </c>
      <c r="F39" s="7">
        <f t="shared" si="0"/>
        <v>303662066.15</v>
      </c>
      <c r="G39" s="7">
        <f t="shared" si="1"/>
        <v>153.20877442055783</v>
      </c>
      <c r="H39" s="7">
        <f t="shared" si="2"/>
        <v>72599739.14999986</v>
      </c>
      <c r="I39" s="7">
        <f t="shared" si="3"/>
        <v>109.05502870216215</v>
      </c>
      <c r="J39" s="7">
        <f>J40+J46</f>
        <v>867473901.45</v>
      </c>
      <c r="K39" s="7">
        <f>K40+K46</f>
        <v>355263232</v>
      </c>
    </row>
    <row r="40" spans="1:11" ht="51.75">
      <c r="A40" s="4" t="s">
        <v>34</v>
      </c>
      <c r="B40" s="5" t="s">
        <v>35</v>
      </c>
      <c r="C40" s="7">
        <f>SUM(C41,C43:C45)</f>
        <v>570761226.77</v>
      </c>
      <c r="D40" s="7">
        <f>SUM(D41:D45)-D41</f>
        <v>801779553.5300001</v>
      </c>
      <c r="E40" s="7">
        <f>SUM(E41:E45)-E41</f>
        <v>874361296.5999999</v>
      </c>
      <c r="F40" s="7">
        <f t="shared" si="0"/>
        <v>303600069.8299999</v>
      </c>
      <c r="G40" s="7">
        <f t="shared" si="1"/>
        <v>153.1921328202523</v>
      </c>
      <c r="H40" s="7">
        <f t="shared" si="2"/>
        <v>72581743.06999981</v>
      </c>
      <c r="I40" s="7">
        <f t="shared" si="3"/>
        <v>109.05258094328343</v>
      </c>
      <c r="J40" s="7">
        <f>SUM(J41:J45)-J41</f>
        <v>867473901.45</v>
      </c>
      <c r="K40" s="7">
        <f>SUM(K41:K45)-K41</f>
        <v>355263232</v>
      </c>
    </row>
    <row r="41" spans="1:11" ht="26.25">
      <c r="A41" s="2" t="s">
        <v>43</v>
      </c>
      <c r="B41" s="3" t="s">
        <v>38</v>
      </c>
      <c r="C41" s="8">
        <v>3112558</v>
      </c>
      <c r="D41" s="8">
        <v>35694236.38</v>
      </c>
      <c r="E41" s="8">
        <v>355263232</v>
      </c>
      <c r="F41" s="8">
        <f t="shared" si="0"/>
        <v>352150674</v>
      </c>
      <c r="G41" s="8">
        <f t="shared" si="1"/>
        <v>11413.86705083086</v>
      </c>
      <c r="H41" s="8">
        <f t="shared" si="2"/>
        <v>319568995.62</v>
      </c>
      <c r="I41" s="8">
        <f t="shared" si="3"/>
        <v>995.295790104251</v>
      </c>
      <c r="J41" s="8">
        <v>355263232</v>
      </c>
      <c r="K41" s="8">
        <v>355263232</v>
      </c>
    </row>
    <row r="42" spans="1:11" ht="26.25">
      <c r="A42" s="10" t="s">
        <v>44</v>
      </c>
      <c r="B42" s="3" t="s">
        <v>39</v>
      </c>
      <c r="C42" s="8">
        <v>1640558</v>
      </c>
      <c r="D42" s="8">
        <v>0</v>
      </c>
      <c r="E42" s="8">
        <v>355263232</v>
      </c>
      <c r="F42" s="8">
        <f t="shared" si="0"/>
        <v>353622674</v>
      </c>
      <c r="G42" s="8">
        <f t="shared" si="1"/>
        <v>21655.02420517897</v>
      </c>
      <c r="H42" s="8">
        <f t="shared" si="2"/>
        <v>355263232</v>
      </c>
      <c r="I42" s="8"/>
      <c r="J42" s="8">
        <v>355263232</v>
      </c>
      <c r="K42" s="8">
        <v>355263232</v>
      </c>
    </row>
    <row r="43" spans="1:11" ht="39">
      <c r="A43" s="2" t="s">
        <v>45</v>
      </c>
      <c r="B43" s="3" t="s">
        <v>40</v>
      </c>
      <c r="C43" s="8">
        <v>117768879.45</v>
      </c>
      <c r="D43" s="8">
        <v>263761184.61</v>
      </c>
      <c r="E43" s="8">
        <v>14529304</v>
      </c>
      <c r="F43" s="8">
        <f t="shared" si="0"/>
        <v>-103239575.45</v>
      </c>
      <c r="G43" s="8">
        <f t="shared" si="1"/>
        <v>12.337133602573306</v>
      </c>
      <c r="H43" s="8">
        <f t="shared" si="2"/>
        <v>-249231880.61</v>
      </c>
      <c r="I43" s="8">
        <f t="shared" si="3"/>
        <v>5.508507258747407</v>
      </c>
      <c r="J43" s="8">
        <v>7332001.85</v>
      </c>
      <c r="K43" s="8">
        <v>0</v>
      </c>
    </row>
    <row r="44" spans="1:11" ht="26.25">
      <c r="A44" s="2" t="s">
        <v>46</v>
      </c>
      <c r="B44" s="3" t="s">
        <v>41</v>
      </c>
      <c r="C44" s="8">
        <v>428403539.32</v>
      </c>
      <c r="D44" s="8">
        <v>482125323.92</v>
      </c>
      <c r="E44" s="8">
        <v>489087560.6</v>
      </c>
      <c r="F44" s="8">
        <f t="shared" si="0"/>
        <v>60684021.28000003</v>
      </c>
      <c r="G44" s="8">
        <f t="shared" si="1"/>
        <v>114.1651540452544</v>
      </c>
      <c r="H44" s="8">
        <f t="shared" si="2"/>
        <v>6962236.680000007</v>
      </c>
      <c r="I44" s="8">
        <f t="shared" si="3"/>
        <v>101.44407197352596</v>
      </c>
      <c r="J44" s="8">
        <v>490850367.6</v>
      </c>
      <c r="K44" s="8">
        <v>0</v>
      </c>
    </row>
    <row r="45" spans="1:11" ht="15">
      <c r="A45" s="2" t="s">
        <v>47</v>
      </c>
      <c r="B45" s="3" t="s">
        <v>42</v>
      </c>
      <c r="C45" s="8">
        <v>21476250</v>
      </c>
      <c r="D45" s="8">
        <v>55893045</v>
      </c>
      <c r="E45" s="8">
        <v>15481200</v>
      </c>
      <c r="F45" s="8">
        <f t="shared" si="0"/>
        <v>-5995050</v>
      </c>
      <c r="G45" s="8">
        <f t="shared" si="1"/>
        <v>72.08521040684477</v>
      </c>
      <c r="H45" s="8">
        <f t="shared" si="2"/>
        <v>-40411845</v>
      </c>
      <c r="I45" s="8">
        <f t="shared" si="3"/>
        <v>27.697900516960562</v>
      </c>
      <c r="J45" s="8">
        <v>14028300</v>
      </c>
      <c r="K45" s="8">
        <v>0</v>
      </c>
    </row>
    <row r="46" spans="1:11" s="9" customFormat="1" ht="77.25">
      <c r="A46" s="4" t="s">
        <v>48</v>
      </c>
      <c r="B46" s="5" t="s">
        <v>49</v>
      </c>
      <c r="C46" s="7">
        <f>C47</f>
        <v>-61996.32</v>
      </c>
      <c r="D46" s="7">
        <f>D47</f>
        <v>-17996.08</v>
      </c>
      <c r="E46" s="7">
        <f>E47</f>
        <v>0</v>
      </c>
      <c r="F46" s="7">
        <f t="shared" si="0"/>
        <v>61996.32</v>
      </c>
      <c r="G46" s="7">
        <f t="shared" si="1"/>
        <v>0</v>
      </c>
      <c r="H46" s="7">
        <f t="shared" si="2"/>
        <v>17996.08</v>
      </c>
      <c r="I46" s="7">
        <f t="shared" si="3"/>
        <v>0</v>
      </c>
      <c r="J46" s="7">
        <f>J47</f>
        <v>0</v>
      </c>
      <c r="K46" s="7">
        <f>K47</f>
        <v>0</v>
      </c>
    </row>
    <row r="47" spans="1:11" ht="64.5">
      <c r="A47" s="2" t="s">
        <v>51</v>
      </c>
      <c r="B47" s="3" t="s">
        <v>50</v>
      </c>
      <c r="C47" s="8">
        <v>-61996.32</v>
      </c>
      <c r="D47" s="8">
        <v>-17996.08</v>
      </c>
      <c r="E47" s="8">
        <v>0</v>
      </c>
      <c r="F47" s="8">
        <f t="shared" si="0"/>
        <v>61996.32</v>
      </c>
      <c r="G47" s="8">
        <f t="shared" si="1"/>
        <v>0</v>
      </c>
      <c r="H47" s="8">
        <f t="shared" si="2"/>
        <v>17996.08</v>
      </c>
      <c r="I47" s="8">
        <f t="shared" si="3"/>
        <v>0</v>
      </c>
      <c r="J47" s="8">
        <v>0</v>
      </c>
      <c r="K47" s="8">
        <v>0</v>
      </c>
    </row>
    <row r="48" spans="1:11" s="9" customFormat="1" ht="15">
      <c r="A48" s="4" t="s">
        <v>52</v>
      </c>
      <c r="B48" s="5"/>
      <c r="C48" s="7">
        <f>C6+C39</f>
        <v>1108923048.8899999</v>
      </c>
      <c r="D48" s="7">
        <f>D6+D39</f>
        <v>1377670310.8600001</v>
      </c>
      <c r="E48" s="7">
        <f>E6+E39</f>
        <v>1076361296.6</v>
      </c>
      <c r="F48" s="7">
        <f t="shared" si="0"/>
        <v>-32561752.28999996</v>
      </c>
      <c r="G48" s="7">
        <f t="shared" si="1"/>
        <v>97.06365988852038</v>
      </c>
      <c r="H48" s="7">
        <f t="shared" si="2"/>
        <v>-301309014.2600002</v>
      </c>
      <c r="I48" s="7">
        <f t="shared" si="3"/>
        <v>78.12909141724116</v>
      </c>
      <c r="J48" s="7">
        <f>J6+J39</f>
        <v>1061673901.45</v>
      </c>
      <c r="K48" s="7">
        <f>K6+K39</f>
        <v>549963232</v>
      </c>
    </row>
  </sheetData>
  <sheetProtection/>
  <mergeCells count="14">
    <mergeCell ref="A1:K1"/>
    <mergeCell ref="G4:G5"/>
    <mergeCell ref="H4:H5"/>
    <mergeCell ref="I4:I5"/>
    <mergeCell ref="E3:E5"/>
    <mergeCell ref="J3:J5"/>
    <mergeCell ref="K3:K5"/>
    <mergeCell ref="H3:I3"/>
    <mergeCell ref="F3:G3"/>
    <mergeCell ref="B3:B5"/>
    <mergeCell ref="A3:A5"/>
    <mergeCell ref="D3:D5"/>
    <mergeCell ref="C3:C5"/>
    <mergeCell ref="F4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Партизанского городского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Ahmetshina</dc:creator>
  <cp:keywords/>
  <dc:description/>
  <cp:lastModifiedBy>Пшоняк</cp:lastModifiedBy>
  <cp:lastPrinted>2020-12-09T01:15:15Z</cp:lastPrinted>
  <dcterms:created xsi:type="dcterms:W3CDTF">2020-12-08T01:45:26Z</dcterms:created>
  <dcterms:modified xsi:type="dcterms:W3CDTF">2020-12-09T01:15:35Z</dcterms:modified>
  <cp:category/>
  <cp:version/>
  <cp:contentType/>
  <cp:contentStatus/>
</cp:coreProperties>
</file>